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Sheet1!$A$1:$J$26</definedName>
  </definedNames>
  <calcPr calcId="144525"/>
</workbook>
</file>

<file path=xl/sharedStrings.xml><?xml version="1.0" encoding="utf-8"?>
<sst xmlns="http://schemas.openxmlformats.org/spreadsheetml/2006/main" count="77" uniqueCount="59">
  <si>
    <t>七、洋溪网点改造工程预算表</t>
  </si>
  <si>
    <t>原有钢结构</t>
  </si>
  <si>
    <t>拆除里面</t>
  </si>
  <si>
    <t>序号</t>
  </si>
  <si>
    <t>工程项目</t>
  </si>
  <si>
    <t>单位</t>
  </si>
  <si>
    <t>工程量</t>
  </si>
  <si>
    <t>单价</t>
  </si>
  <si>
    <t>单项总价</t>
  </si>
  <si>
    <t>项目直接费</t>
  </si>
  <si>
    <t>备注</t>
  </si>
  <si>
    <t>主材</t>
  </si>
  <si>
    <t>辅材</t>
  </si>
  <si>
    <t>人工</t>
  </si>
  <si>
    <t>透明防护板
（防弹防砸玻璃）</t>
  </si>
  <si>
    <t>㎡</t>
  </si>
  <si>
    <t>产品型号：FDFZ（3B/SA）-26-振中型-Ⅰ型（中间膜：国产建滔）
说明：符合《GA165-2016防弹透明材料》中3级（79式7.62mm微型冲锋枪）B类；《GA844-2018防砸透明材料》中A级S类（全防护），温度适应性为Ⅰ级（0℃～40℃）的有关要求。
*符合GA 38-2021标准。防弹防砸玻璃，厚度26mm。</t>
  </si>
  <si>
    <t>钢筋直径14mm，槽钢[10,角钢L63*5；</t>
  </si>
  <si>
    <t>透明防护板运费、卸车费</t>
  </si>
  <si>
    <t>从贵州振中玻璃厂家运送至网点。</t>
  </si>
  <si>
    <t>现场及成品保护</t>
  </si>
  <si>
    <t>项</t>
  </si>
  <si>
    <t>室内成品及原有家具用塑膜进行保护，协助搬运办公桌及办公设备。</t>
  </si>
  <si>
    <t>弱电线、灯线等保护性拆除</t>
  </si>
  <si>
    <t>人工拆除时尽量保护原强弱电路不受损伤。</t>
  </si>
  <si>
    <t>柜台上方假梁拆除</t>
  </si>
  <si>
    <t>m</t>
  </si>
  <si>
    <t>人工拆除铝塑料板、假梁结构层。内假梁拆除。</t>
  </si>
  <si>
    <t>原透明防护板拆除</t>
  </si>
  <si>
    <t>人工拆除原透明防护板，由甲方工作人员指定堆放处，不含垃圾外运。</t>
  </si>
  <si>
    <t>台面石材切割</t>
  </si>
  <si>
    <t>人工切割，以便于钢材嵌入石材焊接固定；保留柜台内部结构。</t>
  </si>
  <si>
    <t>新做槽钢立柱</t>
  </si>
  <si>
    <t>符合 GA 38-2021标准中 6.2.3.2(d)。单根[10（或以上）槽钢立柱从台面至顶（或原有横梁钢材）；靠墙位置和不能使用[10（或以上）槽钢的位置就改用L63*5角钢做立柱。</t>
  </si>
  <si>
    <t>防弹玻璃固定框架</t>
  </si>
  <si>
    <t>符合 GA 38-2021标准中 6.2.3.2(d)。透明防护板四侧有L63*5角钢（或[10或以上槽钢）嵌入式基层，内槽四面贴橡胶垫保护透明防护板，玻璃与钢材间隙用软木（或橡胶垫）作固定、保护。</t>
  </si>
  <si>
    <t>收银区梁结构装饰基层板</t>
  </si>
  <si>
    <t>20mm*40mm木龙骨，12mm B1级阻燃板。</t>
  </si>
  <si>
    <t>收银区梁结构装饰铝塑板</t>
  </si>
  <si>
    <t>4mm白色铝塑板。</t>
  </si>
  <si>
    <t>包立柱装饰基层板</t>
  </si>
  <si>
    <t>包立柱装饰铝塑板</t>
  </si>
  <si>
    <t>所有装饰面接缝处打胶收缝</t>
  </si>
  <si>
    <t>透明防护板与装饰面接缝处、所有装饰面接缝处打胶收缝，根据铝塑板的颜色用对应颜色的玻璃胶，胶缝笔直平整。</t>
  </si>
  <si>
    <t>电路安装、恢复</t>
  </si>
  <si>
    <t>所有线路改造以现场为准。</t>
  </si>
  <si>
    <t>垃圾清运</t>
  </si>
  <si>
    <t>把施工垃圾清理装车从网点运走，含外运费用。</t>
  </si>
  <si>
    <t>工地施工垃圾清理</t>
  </si>
  <si>
    <t>工地施工垃圾清理，精垃圾卫生清理。</t>
  </si>
  <si>
    <t>材料运费及二次搬运费</t>
  </si>
  <si>
    <t>一</t>
  </si>
  <si>
    <t>工程直接费    合计</t>
  </si>
  <si>
    <t>二</t>
  </si>
  <si>
    <t>工程管理费（工程直接费*X%)</t>
  </si>
  <si>
    <t>三</t>
  </si>
  <si>
    <t xml:space="preserve">   税费   (工程直接费*X%)      </t>
  </si>
  <si>
    <t>四</t>
  </si>
  <si>
    <t>改造工程造价  总计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</si>
</sst>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6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7" fillId="18" borderId="12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3" fillId="3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常规_创艺装饰公司预算定额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zoomScale="150" zoomScaleNormal="150" topLeftCell="A7" workbookViewId="0">
      <selection activeCell="P7" sqref="P7"/>
    </sheetView>
  </sheetViews>
  <sheetFormatPr defaultColWidth="9" defaultRowHeight="14.25"/>
  <cols>
    <col min="1" max="1" width="3.375" customWidth="1"/>
    <col min="2" max="2" width="17.25" customWidth="1"/>
    <col min="3" max="3" width="3.375" customWidth="1"/>
    <col min="4" max="4" width="5.75" style="1" customWidth="1"/>
    <col min="5" max="5" width="7.375" style="1" customWidth="1"/>
    <col min="6" max="6" width="6.625" style="1" customWidth="1"/>
    <col min="7" max="7" width="7.375" style="1" customWidth="1"/>
    <col min="8" max="8" width="6.625" style="2" customWidth="1"/>
    <col min="9" max="9" width="8.125" style="1" customWidth="1"/>
    <col min="10" max="10" width="34" customWidth="1"/>
    <col min="12" max="12" width="10" hidden="1" customWidth="1"/>
    <col min="13" max="15" width="9" hidden="1" customWidth="1"/>
  </cols>
  <sheetData>
    <row r="1" ht="30" spans="1:14">
      <c r="A1" s="3" t="s">
        <v>0</v>
      </c>
      <c r="B1" s="4"/>
      <c r="C1" s="4"/>
      <c r="D1" s="5"/>
      <c r="E1" s="5"/>
      <c r="F1" s="5"/>
      <c r="G1" s="5"/>
      <c r="H1" s="4"/>
      <c r="I1" s="5"/>
      <c r="J1" s="4"/>
      <c r="L1" t="s">
        <v>1</v>
      </c>
      <c r="N1" t="s">
        <v>2</v>
      </c>
    </row>
    <row r="2" ht="15.75" spans="1:10">
      <c r="A2" s="6"/>
      <c r="B2" s="7"/>
      <c r="C2" s="7"/>
      <c r="D2" s="7"/>
      <c r="E2" s="7"/>
      <c r="F2" s="7"/>
      <c r="G2" s="7"/>
      <c r="H2" s="22"/>
      <c r="I2" s="32"/>
      <c r="J2" s="33"/>
    </row>
    <row r="3" spans="1:10">
      <c r="A3" s="8" t="s">
        <v>3</v>
      </c>
      <c r="B3" s="8" t="s">
        <v>4</v>
      </c>
      <c r="C3" s="8" t="s">
        <v>5</v>
      </c>
      <c r="D3" s="9" t="s">
        <v>6</v>
      </c>
      <c r="E3" s="23" t="s">
        <v>7</v>
      </c>
      <c r="F3" s="24"/>
      <c r="G3" s="25"/>
      <c r="H3" s="8" t="s">
        <v>8</v>
      </c>
      <c r="I3" s="9" t="s">
        <v>9</v>
      </c>
      <c r="J3" s="8" t="s">
        <v>10</v>
      </c>
    </row>
    <row r="4" spans="1:10">
      <c r="A4" s="10"/>
      <c r="B4" s="10"/>
      <c r="C4" s="10"/>
      <c r="D4" s="11"/>
      <c r="E4" s="26" t="s">
        <v>11</v>
      </c>
      <c r="F4" s="27" t="s">
        <v>12</v>
      </c>
      <c r="G4" s="27" t="s">
        <v>13</v>
      </c>
      <c r="H4" s="28"/>
      <c r="I4" s="34"/>
      <c r="J4" s="28"/>
    </row>
    <row r="5" ht="73.5" spans="1:21">
      <c r="A5" s="12">
        <v>1</v>
      </c>
      <c r="B5" s="13" t="s">
        <v>14</v>
      </c>
      <c r="C5" s="14" t="s">
        <v>15</v>
      </c>
      <c r="D5" s="15">
        <f>1.64*1.605*2+1.66*1.605*4</f>
        <v>15.9216</v>
      </c>
      <c r="E5" s="15"/>
      <c r="F5" s="29"/>
      <c r="G5" s="29"/>
      <c r="H5" s="13"/>
      <c r="I5" s="35">
        <f t="shared" ref="I5:I17" si="0">D5*H5</f>
        <v>0</v>
      </c>
      <c r="J5" s="36" t="s">
        <v>16</v>
      </c>
      <c r="L5" s="2" t="s">
        <v>17</v>
      </c>
      <c r="M5" s="2"/>
      <c r="N5" s="2"/>
      <c r="O5" s="2"/>
      <c r="P5" s="2"/>
      <c r="Q5" s="2"/>
      <c r="R5" s="2"/>
      <c r="S5" s="2"/>
      <c r="T5" s="2"/>
      <c r="U5" s="2"/>
    </row>
    <row r="6" spans="1:10">
      <c r="A6" s="12">
        <v>2</v>
      </c>
      <c r="B6" s="16" t="s">
        <v>18</v>
      </c>
      <c r="C6" s="14" t="s">
        <v>15</v>
      </c>
      <c r="D6" s="15">
        <f>1.64*1.605*2+1.66*1.605*4</f>
        <v>15.9216</v>
      </c>
      <c r="E6" s="15"/>
      <c r="F6" s="29"/>
      <c r="G6" s="29"/>
      <c r="H6" s="13"/>
      <c r="I6" s="35">
        <f t="shared" si="0"/>
        <v>0</v>
      </c>
      <c r="J6" s="36" t="s">
        <v>19</v>
      </c>
    </row>
    <row r="7" ht="21" spans="1:10">
      <c r="A7" s="12">
        <v>3</v>
      </c>
      <c r="B7" s="16" t="s">
        <v>20</v>
      </c>
      <c r="C7" s="14" t="s">
        <v>21</v>
      </c>
      <c r="D7" s="15">
        <v>1</v>
      </c>
      <c r="E7" s="30"/>
      <c r="F7" s="29"/>
      <c r="G7" s="15"/>
      <c r="H7" s="13"/>
      <c r="I7" s="35">
        <f t="shared" si="0"/>
        <v>0</v>
      </c>
      <c r="J7" s="36" t="s">
        <v>22</v>
      </c>
    </row>
    <row r="8" spans="1:10">
      <c r="A8" s="12">
        <v>4</v>
      </c>
      <c r="B8" s="17" t="s">
        <v>23</v>
      </c>
      <c r="C8" s="14" t="s">
        <v>21</v>
      </c>
      <c r="D8" s="15">
        <v>1</v>
      </c>
      <c r="E8" s="15"/>
      <c r="F8" s="29"/>
      <c r="G8" s="29"/>
      <c r="H8" s="13"/>
      <c r="I8" s="35">
        <f t="shared" si="0"/>
        <v>0</v>
      </c>
      <c r="J8" s="36" t="s">
        <v>24</v>
      </c>
    </row>
    <row r="9" spans="1:10">
      <c r="A9" s="12">
        <v>5</v>
      </c>
      <c r="B9" s="17" t="s">
        <v>25</v>
      </c>
      <c r="C9" s="14" t="s">
        <v>26</v>
      </c>
      <c r="D9" s="15">
        <v>16.14</v>
      </c>
      <c r="E9" s="15"/>
      <c r="F9" s="29"/>
      <c r="G9" s="29"/>
      <c r="H9" s="13"/>
      <c r="I9" s="35">
        <f t="shared" si="0"/>
        <v>0</v>
      </c>
      <c r="J9" s="36" t="s">
        <v>27</v>
      </c>
    </row>
    <row r="10" ht="21" spans="1:10">
      <c r="A10" s="12">
        <v>6</v>
      </c>
      <c r="B10" s="17" t="s">
        <v>28</v>
      </c>
      <c r="C10" s="14" t="s">
        <v>15</v>
      </c>
      <c r="D10" s="15">
        <v>15.8</v>
      </c>
      <c r="E10" s="15"/>
      <c r="F10" s="29"/>
      <c r="G10" s="29"/>
      <c r="H10" s="13"/>
      <c r="I10" s="35">
        <f t="shared" si="0"/>
        <v>0</v>
      </c>
      <c r="J10" s="36" t="s">
        <v>29</v>
      </c>
    </row>
    <row r="11" ht="21" spans="1:10">
      <c r="A11" s="12">
        <v>7</v>
      </c>
      <c r="B11" s="17" t="s">
        <v>30</v>
      </c>
      <c r="C11" s="14" t="s">
        <v>26</v>
      </c>
      <c r="D11" s="15">
        <v>16.04</v>
      </c>
      <c r="E11" s="15"/>
      <c r="F11" s="29"/>
      <c r="G11" s="29"/>
      <c r="H11" s="13"/>
      <c r="I11" s="35">
        <f t="shared" si="0"/>
        <v>0</v>
      </c>
      <c r="J11" s="36" t="s">
        <v>31</v>
      </c>
    </row>
    <row r="12" ht="42" spans="1:10">
      <c r="A12" s="12">
        <v>8</v>
      </c>
      <c r="B12" s="17" t="s">
        <v>32</v>
      </c>
      <c r="C12" s="14" t="s">
        <v>26</v>
      </c>
      <c r="D12" s="15">
        <f>1.6*6</f>
        <v>9.6</v>
      </c>
      <c r="E12" s="15"/>
      <c r="F12" s="29"/>
      <c r="G12" s="29"/>
      <c r="H12" s="13"/>
      <c r="I12" s="35">
        <f t="shared" si="0"/>
        <v>0</v>
      </c>
      <c r="J12" s="36" t="s">
        <v>33</v>
      </c>
    </row>
    <row r="13" ht="42" spans="1:10">
      <c r="A13" s="12">
        <v>9</v>
      </c>
      <c r="B13" s="17" t="s">
        <v>34</v>
      </c>
      <c r="C13" s="14" t="s">
        <v>26</v>
      </c>
      <c r="D13" s="15">
        <f>16*2</f>
        <v>32</v>
      </c>
      <c r="E13" s="15"/>
      <c r="F13" s="29"/>
      <c r="G13" s="29"/>
      <c r="H13" s="13"/>
      <c r="I13" s="35">
        <f t="shared" si="0"/>
        <v>0</v>
      </c>
      <c r="J13" s="36" t="s">
        <v>35</v>
      </c>
    </row>
    <row r="14" spans="1:10">
      <c r="A14" s="12">
        <v>14</v>
      </c>
      <c r="B14" s="18" t="s">
        <v>36</v>
      </c>
      <c r="C14" s="14" t="s">
        <v>15</v>
      </c>
      <c r="D14" s="15">
        <f>1.2*16</f>
        <v>19.2</v>
      </c>
      <c r="E14" s="15"/>
      <c r="F14" s="29"/>
      <c r="G14" s="29"/>
      <c r="H14" s="13"/>
      <c r="I14" s="35">
        <f t="shared" ref="I14:I22" si="1">D14*H14</f>
        <v>0</v>
      </c>
      <c r="J14" s="18" t="s">
        <v>37</v>
      </c>
    </row>
    <row r="15" spans="1:10">
      <c r="A15" s="12">
        <v>15</v>
      </c>
      <c r="B15" s="18" t="s">
        <v>38</v>
      </c>
      <c r="C15" s="14" t="s">
        <v>15</v>
      </c>
      <c r="D15" s="15">
        <f>1.2*16</f>
        <v>19.2</v>
      </c>
      <c r="E15" s="15"/>
      <c r="F15" s="29"/>
      <c r="G15" s="29"/>
      <c r="H15" s="13"/>
      <c r="I15" s="35">
        <f t="shared" si="1"/>
        <v>0</v>
      </c>
      <c r="J15" s="18" t="s">
        <v>39</v>
      </c>
    </row>
    <row r="16" spans="1:10">
      <c r="A16" s="12">
        <v>16</v>
      </c>
      <c r="B16" s="18" t="s">
        <v>40</v>
      </c>
      <c r="C16" s="14" t="s">
        <v>26</v>
      </c>
      <c r="D16" s="15">
        <f>1.5*12</f>
        <v>18</v>
      </c>
      <c r="E16" s="15"/>
      <c r="F16" s="29"/>
      <c r="G16" s="29"/>
      <c r="H16" s="13"/>
      <c r="I16" s="35">
        <f t="shared" si="1"/>
        <v>0</v>
      </c>
      <c r="J16" s="18" t="s">
        <v>37</v>
      </c>
    </row>
    <row r="17" spans="1:10">
      <c r="A17" s="12">
        <v>17</v>
      </c>
      <c r="B17" s="18" t="s">
        <v>41</v>
      </c>
      <c r="C17" s="14" t="s">
        <v>26</v>
      </c>
      <c r="D17" s="15">
        <f>1.5*12</f>
        <v>18</v>
      </c>
      <c r="E17" s="15"/>
      <c r="F17" s="29"/>
      <c r="G17" s="29"/>
      <c r="H17" s="13"/>
      <c r="I17" s="35">
        <f t="shared" si="1"/>
        <v>0</v>
      </c>
      <c r="J17" s="18" t="s">
        <v>39</v>
      </c>
    </row>
    <row r="18" ht="31.5" spans="1:10">
      <c r="A18" s="12">
        <v>18</v>
      </c>
      <c r="B18" s="18" t="s">
        <v>42</v>
      </c>
      <c r="C18" s="14" t="s">
        <v>26</v>
      </c>
      <c r="D18" s="15">
        <v>112.5</v>
      </c>
      <c r="E18" s="15"/>
      <c r="F18" s="29"/>
      <c r="G18" s="29"/>
      <c r="H18" s="13"/>
      <c r="I18" s="35">
        <f t="shared" si="1"/>
        <v>0</v>
      </c>
      <c r="J18" s="18" t="s">
        <v>43</v>
      </c>
    </row>
    <row r="19" spans="1:10">
      <c r="A19" s="12">
        <v>19</v>
      </c>
      <c r="B19" s="18" t="s">
        <v>44</v>
      </c>
      <c r="C19" s="14" t="s">
        <v>21</v>
      </c>
      <c r="D19" s="15">
        <v>1</v>
      </c>
      <c r="E19" s="15"/>
      <c r="F19" s="29"/>
      <c r="G19" s="29"/>
      <c r="H19" s="13"/>
      <c r="I19" s="35">
        <f t="shared" si="1"/>
        <v>0</v>
      </c>
      <c r="J19" s="18" t="s">
        <v>45</v>
      </c>
    </row>
    <row r="20" spans="1:10">
      <c r="A20" s="12">
        <v>20</v>
      </c>
      <c r="B20" s="18" t="s">
        <v>46</v>
      </c>
      <c r="C20" s="14" t="s">
        <v>21</v>
      </c>
      <c r="D20" s="15">
        <v>1</v>
      </c>
      <c r="E20" s="15"/>
      <c r="F20" s="29"/>
      <c r="G20" s="29"/>
      <c r="H20" s="13"/>
      <c r="I20" s="35">
        <f t="shared" si="1"/>
        <v>0</v>
      </c>
      <c r="J20" s="18" t="s">
        <v>47</v>
      </c>
    </row>
    <row r="21" spans="1:10">
      <c r="A21" s="12">
        <v>21</v>
      </c>
      <c r="B21" s="18" t="s">
        <v>48</v>
      </c>
      <c r="C21" s="14" t="s">
        <v>21</v>
      </c>
      <c r="D21" s="15">
        <v>1</v>
      </c>
      <c r="E21" s="15"/>
      <c r="F21" s="29"/>
      <c r="G21" s="29"/>
      <c r="H21" s="13"/>
      <c r="I21" s="35">
        <f t="shared" si="1"/>
        <v>0</v>
      </c>
      <c r="J21" s="18" t="s">
        <v>49</v>
      </c>
    </row>
    <row r="22" spans="1:10">
      <c r="A22" s="12">
        <v>22</v>
      </c>
      <c r="B22" s="18" t="s">
        <v>50</v>
      </c>
      <c r="C22" s="14" t="s">
        <v>21</v>
      </c>
      <c r="D22" s="15">
        <v>1</v>
      </c>
      <c r="E22" s="15"/>
      <c r="F22" s="29"/>
      <c r="G22" s="29"/>
      <c r="H22" s="13"/>
      <c r="I22" s="35">
        <f t="shared" si="1"/>
        <v>0</v>
      </c>
      <c r="J22" s="18" t="s">
        <v>50</v>
      </c>
    </row>
    <row r="23" spans="1:10">
      <c r="A23" s="19" t="s">
        <v>51</v>
      </c>
      <c r="B23" s="20" t="s">
        <v>52</v>
      </c>
      <c r="C23" s="21"/>
      <c r="D23" s="21"/>
      <c r="E23" s="21"/>
      <c r="F23" s="21"/>
      <c r="G23" s="21"/>
      <c r="H23" s="31"/>
      <c r="I23" s="26">
        <f>SUM(I5:I22)</f>
        <v>0</v>
      </c>
      <c r="J23" s="37"/>
    </row>
    <row r="24" spans="1:10">
      <c r="A24" s="19" t="s">
        <v>53</v>
      </c>
      <c r="B24" s="20" t="s">
        <v>54</v>
      </c>
      <c r="C24" s="21"/>
      <c r="D24" s="21"/>
      <c r="E24" s="21"/>
      <c r="F24" s="21"/>
      <c r="G24" s="21"/>
      <c r="H24" s="31"/>
      <c r="I24" s="26">
        <f>I23*0.08</f>
        <v>0</v>
      </c>
      <c r="J24" s="37"/>
    </row>
    <row r="25" spans="1:10">
      <c r="A25" s="19" t="s">
        <v>55</v>
      </c>
      <c r="B25" s="20" t="s">
        <v>56</v>
      </c>
      <c r="C25" s="21"/>
      <c r="D25" s="21"/>
      <c r="E25" s="21"/>
      <c r="F25" s="21"/>
      <c r="G25" s="21"/>
      <c r="H25" s="31"/>
      <c r="I25" s="26">
        <f>I23*0.03</f>
        <v>0</v>
      </c>
      <c r="J25" s="37"/>
    </row>
    <row r="26" spans="1:10">
      <c r="A26" s="19" t="s">
        <v>57</v>
      </c>
      <c r="B26" s="20" t="s">
        <v>58</v>
      </c>
      <c r="C26" s="21"/>
      <c r="D26" s="21"/>
      <c r="E26" s="21"/>
      <c r="F26" s="21"/>
      <c r="G26" s="21"/>
      <c r="H26" s="31"/>
      <c r="I26" s="26">
        <f>SUM(I23:I25)</f>
        <v>0</v>
      </c>
      <c r="J26" s="37"/>
    </row>
  </sheetData>
  <mergeCells count="15">
    <mergeCell ref="A1:J1"/>
    <mergeCell ref="A2:J2"/>
    <mergeCell ref="E3:G3"/>
    <mergeCell ref="L5:O5"/>
    <mergeCell ref="B23:H23"/>
    <mergeCell ref="B24:H24"/>
    <mergeCell ref="B25:H25"/>
    <mergeCell ref="B26:H26"/>
    <mergeCell ref="A3:A4"/>
    <mergeCell ref="B3:B4"/>
    <mergeCell ref="C3:C4"/>
    <mergeCell ref="D3:D4"/>
    <mergeCell ref="H3:H4"/>
    <mergeCell ref="I3:I4"/>
    <mergeCell ref="J3:J4"/>
  </mergeCells>
  <pageMargins left="0.25" right="0.25" top="0.75" bottom="0.75" header="0.298611111111111" footer="0.298611111111111"/>
  <pageSetup paperSize="9" orientation="portrait"/>
  <headerFooter/>
  <ignoredErrors>
    <ignoredError sqref="I7:I22 I6 I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gzrc</cp:lastModifiedBy>
  <dcterms:created xsi:type="dcterms:W3CDTF">2023-05-12T19:15:00Z</dcterms:created>
  <dcterms:modified xsi:type="dcterms:W3CDTF">2025-06-10T15:29:15Z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EBE09220E69C4C779444B71F7073E0CA_12</vt:lpwstr>
  </property>
</Properties>
</file>