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430" windowHeight="967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<sst xmlns="http://schemas.openxmlformats.org/spreadsheetml/2006/main" count="115" uniqueCount="93">
  <si>
    <t>现金流量表</t>
  </si>
  <si>
    <t/>
  </si>
  <si>
    <t>编制单位:贵州安龙农村商业银行股份有限公司</t>
  </si>
  <si>
    <t>2022年度</t>
  </si>
  <si>
    <t>金额单位：元</t>
  </si>
  <si>
    <t>项目</t>
  </si>
  <si>
    <t>行次</t>
  </si>
  <si>
    <t>上年数</t>
  </si>
  <si>
    <t>本年数</t>
  </si>
  <si>
    <t>一、经营活动产生的现金流量：</t>
  </si>
  <si>
    <t>1</t>
  </si>
  <si>
    <t>───</t>
  </si>
  <si>
    <t xml:space="preserve">    购建固定资产、无形资产和其他长期资产支付的现金</t>
  </si>
  <si>
    <t>22</t>
  </si>
  <si>
    <t xml:space="preserve">    客户存款和同业存放款项净增加额</t>
  </si>
  <si>
    <t>2</t>
  </si>
  <si>
    <t xml:space="preserve">    支付其他与投资活动有关的现金</t>
  </si>
  <si>
    <t>23</t>
  </si>
  <si>
    <t xml:space="preserve">    向中央银行借款净增加额</t>
  </si>
  <si>
    <t>3</t>
  </si>
  <si>
    <t>投资活动现金流出小计</t>
  </si>
  <si>
    <t>24</t>
  </si>
  <si>
    <t xml:space="preserve">    向其他金融机构拆入资金净增加额</t>
  </si>
  <si>
    <t>4</t>
  </si>
  <si>
    <t>投资活动产生的现金流量净额</t>
  </si>
  <si>
    <t>25</t>
  </si>
  <si>
    <t xml:space="preserve">    收取利息、手续费及佣金的现金</t>
  </si>
  <si>
    <t>5</t>
  </si>
  <si>
    <t>三、筹资活动产生的现金流量：</t>
  </si>
  <si>
    <t>26</t>
  </si>
  <si>
    <t xml:space="preserve">    收到其他与经营活动有关的现金</t>
  </si>
  <si>
    <t>6</t>
  </si>
  <si>
    <t xml:space="preserve">    吸收投资收到的现金</t>
  </si>
  <si>
    <t>27</t>
  </si>
  <si>
    <t>经营活动现金流入小计</t>
  </si>
  <si>
    <t>7</t>
  </si>
  <si>
    <t xml:space="preserve">    其中：子公司吸收少数股东投资收到的现金</t>
  </si>
  <si>
    <t>28</t>
  </si>
  <si>
    <t xml:space="preserve">    客户贷款及垫款净增加额</t>
  </si>
  <si>
    <t>8</t>
  </si>
  <si>
    <t xml:space="preserve">    发行债券收到的现金</t>
  </si>
  <si>
    <t>29</t>
  </si>
  <si>
    <t xml:space="preserve">    存放中央银行和同业款项净增加额</t>
  </si>
  <si>
    <t>9</t>
  </si>
  <si>
    <t xml:space="preserve">    收到其他与筹资活动有关的现金</t>
  </si>
  <si>
    <t>30</t>
  </si>
  <si>
    <t xml:space="preserve">    支付利息、手续费及佣金的现金</t>
  </si>
  <si>
    <t>10</t>
  </si>
  <si>
    <t>筹资活动现金流入小计</t>
  </si>
  <si>
    <t>31</t>
  </si>
  <si>
    <t xml:space="preserve">    支付给职工以及为职工支付的现金</t>
  </si>
  <si>
    <t>11</t>
  </si>
  <si>
    <t xml:space="preserve">    偿还债务支付的现金</t>
  </si>
  <si>
    <t>32</t>
  </si>
  <si>
    <t xml:space="preserve">    支付的各项税费</t>
  </si>
  <si>
    <t>12</t>
  </si>
  <si>
    <t xml:space="preserve">    分配股利、利润或偿付利息支付的现金</t>
  </si>
  <si>
    <t>33</t>
  </si>
  <si>
    <t xml:space="preserve">    支付其他与经营活动有关的现金</t>
  </si>
  <si>
    <t>13</t>
  </si>
  <si>
    <t xml:space="preserve">    其中：子公司支付给少数股东的股利、利润</t>
  </si>
  <si>
    <t>34</t>
  </si>
  <si>
    <t>经营活动现金流出小计</t>
  </si>
  <si>
    <t>14</t>
  </si>
  <si>
    <t xml:space="preserve">    支付其他与筹资活动有关的现金</t>
  </si>
  <si>
    <t>35</t>
  </si>
  <si>
    <t xml:space="preserve">    经营活动产生的现金流量净额</t>
  </si>
  <si>
    <t>15</t>
  </si>
  <si>
    <t>筹资活动现金流出小计</t>
  </si>
  <si>
    <t>36</t>
  </si>
  <si>
    <t>二、投资活动产生的现金流量：</t>
  </si>
  <si>
    <t>16</t>
  </si>
  <si>
    <t>筹资活动产生的现金流量净额</t>
  </si>
  <si>
    <t>37</t>
  </si>
  <si>
    <t xml:space="preserve">    收回投资收到的现金</t>
  </si>
  <si>
    <t>17</t>
  </si>
  <si>
    <t>四、汇率变动对现金及现金等价物的影响</t>
  </si>
  <si>
    <t>38</t>
  </si>
  <si>
    <t xml:space="preserve">    取得投资收益收到的现金</t>
  </si>
  <si>
    <t>18</t>
  </si>
  <si>
    <t>五、现金及现金等价物净增加额</t>
  </si>
  <si>
    <t>39</t>
  </si>
  <si>
    <t xml:space="preserve">    收到其他与投资活动有关的现金</t>
  </si>
  <si>
    <t>19</t>
  </si>
  <si>
    <t xml:space="preserve">    加：期初现金及现金等价物余额</t>
  </si>
  <si>
    <t>40</t>
  </si>
  <si>
    <t>投资活动现金流入小计</t>
  </si>
  <si>
    <t>20</t>
  </si>
  <si>
    <t>六、期末现金及现金等价物余额</t>
  </si>
  <si>
    <t>41</t>
  </si>
  <si>
    <t xml:space="preserve">    投资支付的现金</t>
  </si>
  <si>
    <t>21</t>
  </si>
  <si>
    <t>备注：现金流量表的现金指广义的现金：包括货币资金（库存现金、银行存款、其他货币资金）和现金等价物等。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</si>
</sst>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1" formatCode="_ * #,##0_ ;_ * \-#,##0_ ;_ * &quot;-&quot;_ ;_ @_ "/>
    <numFmt numFmtId="176" formatCode="#,##0.00_ "/>
    <numFmt numFmtId="43" formatCode="_ * #,##0.00_ ;_ * \-#,##0.00_ ;_ * &quot;-&quot;??_ ;_ @_ "/>
    <numFmt numFmtId="44" formatCode="_ &quot;￥&quot;* #,##0.00_ ;_ &quot;￥&quot;* \-#,##0.00_ ;_ &quot;￥&quot;* &quot;-&quot;??_ ;_ @_ "/>
    <numFmt numFmtId="177" formatCode="_(* #,##0.00_);_(* \(#,##0.00\);_(* &quot;-&quot;??_);_(@_)"/>
  </numFmts>
  <fonts count="30">
    <font>
      <sz val="11"/>
      <color theme="1"/>
      <name val="宋体"/>
      <charset val="134"/>
      <scheme val="minor"/>
    </font>
    <font>
      <sz val="10"/>
      <name val="Arial"/>
      <family val="2"/>
      <charset val="0"/>
    </font>
    <font>
      <b/>
      <sz val="13.9"/>
      <color indexed="8"/>
      <name val="宋体"/>
      <charset val="134"/>
    </font>
    <font>
      <sz val="8.85"/>
      <color indexed="0"/>
      <name val="宋体"/>
      <charset val="134"/>
    </font>
    <font>
      <sz val="9.45"/>
      <color indexed="8"/>
      <name val="宋体"/>
      <charset val="134"/>
    </font>
    <font>
      <sz val="10"/>
      <color indexed="0"/>
      <name val="宋体"/>
      <charset val="134"/>
    </font>
    <font>
      <sz val="10"/>
      <color indexed="8"/>
      <name val="宋体"/>
      <charset val="134"/>
    </font>
    <font>
      <b/>
      <sz val="10"/>
      <color indexed="8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14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1" fillId="11" borderId="3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4" fillId="19" borderId="9" applyNumberFormat="0" applyFont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27" fillId="0" borderId="4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8" fillId="6" borderId="10" applyNumberFormat="0" applyAlignment="0" applyProtection="0">
      <alignment vertical="center"/>
    </xf>
    <xf numFmtId="0" fontId="16" fillId="6" borderId="3" applyNumberFormat="0" applyAlignment="0" applyProtection="0">
      <alignment vertical="center"/>
    </xf>
    <xf numFmtId="0" fontId="25" fillId="18" borderId="8" applyNumberFormat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Border="1" applyAlignment="1"/>
    <xf numFmtId="2" fontId="2" fillId="2" borderId="0" xfId="0" applyNumberFormat="1" applyFont="1" applyFill="1" applyBorder="1" applyAlignment="1">
      <alignment horizontal="center"/>
    </xf>
    <xf numFmtId="2" fontId="3" fillId="0" borderId="0" xfId="0" applyNumberFormat="1" applyFont="1" applyFill="1" applyBorder="1" applyAlignment="1">
      <alignment horizontal="left" vertical="center"/>
    </xf>
    <xf numFmtId="2" fontId="4" fillId="2" borderId="0" xfId="0" applyNumberFormat="1" applyFont="1" applyFill="1" applyBorder="1" applyAlignment="1">
      <alignment horizontal="right"/>
    </xf>
    <xf numFmtId="2" fontId="5" fillId="0" borderId="0" xfId="0" applyNumberFormat="1" applyFont="1" applyFill="1" applyBorder="1" applyAlignment="1">
      <alignment horizontal="left" vertical="center"/>
    </xf>
    <xf numFmtId="2" fontId="5" fillId="2" borderId="0" xfId="0" applyNumberFormat="1" applyFont="1" applyFill="1" applyBorder="1" applyAlignment="1">
      <alignment horizontal="right"/>
    </xf>
    <xf numFmtId="2" fontId="5" fillId="2" borderId="0" xfId="0" applyNumberFormat="1" applyFont="1" applyFill="1" applyBorder="1" applyAlignment="1">
      <alignment horizontal="left"/>
    </xf>
    <xf numFmtId="2" fontId="6" fillId="2" borderId="0" xfId="0" applyNumberFormat="1" applyFont="1" applyFill="1" applyBorder="1" applyAlignment="1">
      <alignment horizontal="right"/>
    </xf>
    <xf numFmtId="2" fontId="7" fillId="2" borderId="1" xfId="0" applyNumberFormat="1" applyFont="1" applyFill="1" applyBorder="1" applyAlignment="1">
      <alignment horizontal="center" vertical="center"/>
    </xf>
    <xf numFmtId="2" fontId="6" fillId="2" borderId="1" xfId="0" applyNumberFormat="1" applyFont="1" applyFill="1" applyBorder="1" applyAlignment="1">
      <alignment horizontal="left" vertical="center"/>
    </xf>
    <xf numFmtId="2" fontId="6" fillId="2" borderId="1" xfId="0" applyNumberFormat="1" applyFont="1" applyFill="1" applyBorder="1" applyAlignment="1">
      <alignment horizontal="center" vertical="center"/>
    </xf>
    <xf numFmtId="176" fontId="8" fillId="3" borderId="2" xfId="0" applyNumberFormat="1" applyFont="1" applyFill="1" applyBorder="1" applyAlignment="1">
      <alignment horizontal="right" vertical="center" wrapText="1"/>
    </xf>
    <xf numFmtId="176" fontId="9" fillId="3" borderId="2" xfId="0" applyNumberFormat="1" applyFont="1" applyFill="1" applyBorder="1" applyAlignment="1">
      <alignment horizontal="right" vertical="center" wrapText="1"/>
    </xf>
    <xf numFmtId="176" fontId="9" fillId="0" borderId="2" xfId="0" applyNumberFormat="1" applyFont="1" applyFill="1" applyBorder="1" applyAlignment="1">
      <alignment horizontal="right" vertical="center" wrapText="1"/>
    </xf>
    <xf numFmtId="176" fontId="8" fillId="3" borderId="2" xfId="0" applyNumberFormat="1" applyFont="1" applyFill="1" applyBorder="1" applyAlignment="1">
      <alignment horizontal="center" vertical="center" wrapText="1"/>
    </xf>
    <xf numFmtId="177" fontId="8" fillId="3" borderId="2" xfId="8" applyNumberFormat="1" applyFont="1" applyFill="1" applyBorder="1" applyAlignment="1">
      <alignment horizontal="right" vertical="center" wrapText="1"/>
    </xf>
    <xf numFmtId="2" fontId="6" fillId="2" borderId="1" xfId="0" applyNumberFormat="1" applyFont="1" applyFill="1" applyBorder="1" applyAlignment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6"/>
  <sheetViews>
    <sheetView tabSelected="1" workbookViewId="0">
      <selection activeCell="E29" sqref="E29"/>
    </sheetView>
  </sheetViews>
  <sheetFormatPr defaultColWidth="8" defaultRowHeight="12.75" outlineLevelCol="7"/>
  <cols>
    <col min="1" max="1" width="36.75" style="1" customWidth="1"/>
    <col min="2" max="2" width="4.18333333333333" style="1" customWidth="1"/>
    <col min="3" max="3" width="16.525" style="1" customWidth="1"/>
    <col min="4" max="4" width="15.8416666666667" style="1" customWidth="1"/>
    <col min="5" max="5" width="30.7166666666667" style="1" customWidth="1"/>
    <col min="6" max="6" width="4.75833333333333" style="1" customWidth="1"/>
    <col min="7" max="7" width="17.0083333333333" style="1" customWidth="1"/>
    <col min="8" max="8" width="20.025" style="1" customWidth="1"/>
    <col min="9" max="16384" width="8" style="1"/>
  </cols>
  <sheetData>
    <row r="1" s="1" customFormat="1" ht="18.75" spans="1:8">
      <c r="A1" s="2" t="s">
        <v>0</v>
      </c>
      <c r="B1" s="2"/>
      <c r="C1" s="2"/>
      <c r="D1" s="2"/>
      <c r="E1" s="2"/>
      <c r="F1" s="2"/>
      <c r="G1" s="2"/>
      <c r="H1" s="2"/>
    </row>
    <row r="2" s="1" customFormat="1" spans="1:8">
      <c r="A2" s="3" t="s">
        <v>1</v>
      </c>
      <c r="B2" s="3" t="s">
        <v>1</v>
      </c>
      <c r="C2" s="3" t="s">
        <v>1</v>
      </c>
      <c r="D2" s="3" t="s">
        <v>1</v>
      </c>
      <c r="E2" s="3" t="s">
        <v>1</v>
      </c>
      <c r="F2" s="3" t="s">
        <v>1</v>
      </c>
      <c r="G2" s="3" t="s">
        <v>1</v>
      </c>
      <c r="H2" s="4" t="s">
        <v>1</v>
      </c>
    </row>
    <row r="3" s="1" customFormat="1" spans="1:8">
      <c r="A3" s="5" t="s">
        <v>2</v>
      </c>
      <c r="B3" s="5" t="s">
        <v>1</v>
      </c>
      <c r="C3" s="5" t="s">
        <v>1</v>
      </c>
      <c r="D3" s="5" t="s">
        <v>1</v>
      </c>
      <c r="E3" s="5" t="s">
        <v>3</v>
      </c>
      <c r="F3" s="6" t="s">
        <v>1</v>
      </c>
      <c r="G3" s="7"/>
      <c r="H3" s="8" t="s">
        <v>4</v>
      </c>
    </row>
    <row r="4" s="1" customFormat="1" spans="1:8">
      <c r="A4" s="9" t="s">
        <v>5</v>
      </c>
      <c r="B4" s="9" t="s">
        <v>6</v>
      </c>
      <c r="C4" s="9" t="s">
        <v>7</v>
      </c>
      <c r="D4" s="9" t="s">
        <v>8</v>
      </c>
      <c r="E4" s="9" t="s">
        <v>5</v>
      </c>
      <c r="F4" s="9" t="s">
        <v>6</v>
      </c>
      <c r="G4" s="9" t="s">
        <v>7</v>
      </c>
      <c r="H4" s="9" t="s">
        <v>8</v>
      </c>
    </row>
    <row r="5" s="1" customFormat="1" spans="1:8">
      <c r="A5" s="10" t="s">
        <v>9</v>
      </c>
      <c r="B5" s="11" t="s">
        <v>10</v>
      </c>
      <c r="C5" s="11" t="s">
        <v>11</v>
      </c>
      <c r="D5" s="11" t="s">
        <v>11</v>
      </c>
      <c r="E5" s="10" t="s">
        <v>12</v>
      </c>
      <c r="F5" s="11" t="s">
        <v>13</v>
      </c>
      <c r="G5" s="12">
        <v>29141663.93</v>
      </c>
      <c r="H5" s="13">
        <v>17682659.42</v>
      </c>
    </row>
    <row r="6" s="1" customFormat="1" spans="1:8">
      <c r="A6" s="10" t="s">
        <v>14</v>
      </c>
      <c r="B6" s="11" t="s">
        <v>15</v>
      </c>
      <c r="C6" s="12">
        <v>509617049.110001</v>
      </c>
      <c r="D6" s="12">
        <f>475527292.53-1239282.41</f>
        <v>474288010.12</v>
      </c>
      <c r="E6" s="10" t="s">
        <v>16</v>
      </c>
      <c r="F6" s="11" t="s">
        <v>17</v>
      </c>
      <c r="G6" s="12"/>
      <c r="H6" s="12"/>
    </row>
    <row r="7" s="1" customFormat="1" spans="1:8">
      <c r="A7" s="10" t="s">
        <v>18</v>
      </c>
      <c r="B7" s="11" t="s">
        <v>19</v>
      </c>
      <c r="C7" s="12">
        <v>-71410000</v>
      </c>
      <c r="D7" s="12">
        <v>-304220000</v>
      </c>
      <c r="E7" s="11" t="s">
        <v>20</v>
      </c>
      <c r="F7" s="11" t="s">
        <v>21</v>
      </c>
      <c r="G7" s="12">
        <v>29141663.93</v>
      </c>
      <c r="H7" s="12">
        <f>SUM(D25,H5:H6)</f>
        <v>17682659.42</v>
      </c>
    </row>
    <row r="8" s="1" customFormat="1" spans="1:8">
      <c r="A8" s="10" t="s">
        <v>22</v>
      </c>
      <c r="B8" s="11" t="s">
        <v>23</v>
      </c>
      <c r="C8" s="12">
        <v>-50000000</v>
      </c>
      <c r="D8" s="12"/>
      <c r="E8" s="11" t="s">
        <v>24</v>
      </c>
      <c r="F8" s="11" t="s">
        <v>25</v>
      </c>
      <c r="G8" s="12">
        <v>-27880893.49</v>
      </c>
      <c r="H8" s="12">
        <f>D24-H7</f>
        <v>-16328021.7</v>
      </c>
    </row>
    <row r="9" s="1" customFormat="1" spans="1:8">
      <c r="A9" s="10" t="s">
        <v>26</v>
      </c>
      <c r="B9" s="11" t="s">
        <v>27</v>
      </c>
      <c r="C9" s="12">
        <v>367034993.19</v>
      </c>
      <c r="D9" s="12">
        <v>369306910.78</v>
      </c>
      <c r="E9" s="10" t="s">
        <v>28</v>
      </c>
      <c r="F9" s="11" t="s">
        <v>29</v>
      </c>
      <c r="G9" s="12"/>
      <c r="H9" s="12"/>
    </row>
    <row r="10" s="1" customFormat="1" spans="1:8">
      <c r="A10" s="10" t="s">
        <v>30</v>
      </c>
      <c r="B10" s="11" t="s">
        <v>31</v>
      </c>
      <c r="C10" s="12">
        <v>1044558.17</v>
      </c>
      <c r="D10" s="14">
        <f>96160.68+674896.68+966593.68+1429600</f>
        <v>3167251.04</v>
      </c>
      <c r="E10" s="10" t="s">
        <v>32</v>
      </c>
      <c r="F10" s="11" t="s">
        <v>33</v>
      </c>
      <c r="G10" s="12"/>
      <c r="H10" s="12"/>
    </row>
    <row r="11" s="1" customFormat="1" spans="1:8">
      <c r="A11" s="11" t="s">
        <v>34</v>
      </c>
      <c r="B11" s="11" t="s">
        <v>35</v>
      </c>
      <c r="C11" s="12">
        <v>756286600.470001</v>
      </c>
      <c r="D11" s="12">
        <f>SUM(D6:D10)</f>
        <v>542542171.94</v>
      </c>
      <c r="E11" s="10" t="s">
        <v>36</v>
      </c>
      <c r="F11" s="11" t="s">
        <v>37</v>
      </c>
      <c r="G11" s="15"/>
      <c r="H11" s="15"/>
    </row>
    <row r="12" s="1" customFormat="1" spans="1:8">
      <c r="A12" s="10" t="s">
        <v>38</v>
      </c>
      <c r="B12" s="11" t="s">
        <v>39</v>
      </c>
      <c r="C12" s="12">
        <v>409687043.14</v>
      </c>
      <c r="D12" s="12">
        <v>310999421.88</v>
      </c>
      <c r="E12" s="10" t="s">
        <v>40</v>
      </c>
      <c r="F12" s="11" t="s">
        <v>41</v>
      </c>
      <c r="G12" s="15"/>
      <c r="H12" s="15"/>
    </row>
    <row r="13" s="1" customFormat="1" spans="1:8">
      <c r="A13" s="10" t="s">
        <v>42</v>
      </c>
      <c r="B13" s="11" t="s">
        <v>43</v>
      </c>
      <c r="C13" s="12">
        <v>25000000</v>
      </c>
      <c r="D13" s="13">
        <v>-337991249.99</v>
      </c>
      <c r="E13" s="10" t="s">
        <v>44</v>
      </c>
      <c r="F13" s="11" t="s">
        <v>45</v>
      </c>
      <c r="G13" s="15"/>
      <c r="H13" s="15"/>
    </row>
    <row r="14" s="1" customFormat="1" spans="1:8">
      <c r="A14" s="10" t="s">
        <v>46</v>
      </c>
      <c r="B14" s="11" t="s">
        <v>47</v>
      </c>
      <c r="C14" s="12">
        <v>96299358.06</v>
      </c>
      <c r="D14" s="12">
        <f>132617213.53+18420295.15-30046096.35</f>
        <v>120991412.33</v>
      </c>
      <c r="E14" s="11" t="s">
        <v>48</v>
      </c>
      <c r="F14" s="11" t="s">
        <v>49</v>
      </c>
      <c r="G14" s="16">
        <v>0</v>
      </c>
      <c r="H14" s="16">
        <f>H10+H12+H13</f>
        <v>0</v>
      </c>
    </row>
    <row r="15" s="1" customFormat="1" spans="1:8">
      <c r="A15" s="10" t="s">
        <v>50</v>
      </c>
      <c r="B15" s="11" t="s">
        <v>51</v>
      </c>
      <c r="C15" s="12">
        <v>87420703.46</v>
      </c>
      <c r="D15" s="12">
        <v>90493530.57</v>
      </c>
      <c r="E15" s="10" t="s">
        <v>52</v>
      </c>
      <c r="F15" s="11" t="s">
        <v>53</v>
      </c>
      <c r="G15" s="12"/>
      <c r="H15" s="12"/>
    </row>
    <row r="16" s="1" customFormat="1" spans="1:8">
      <c r="A16" s="10" t="s">
        <v>54</v>
      </c>
      <c r="B16" s="11" t="s">
        <v>55</v>
      </c>
      <c r="C16" s="12">
        <v>9022209.91</v>
      </c>
      <c r="D16" s="12">
        <f>29358679.39+1938004.59+1634323.99</f>
        <v>32931007.97</v>
      </c>
      <c r="E16" s="10" t="s">
        <v>56</v>
      </c>
      <c r="F16" s="11" t="s">
        <v>57</v>
      </c>
      <c r="G16" s="12">
        <v>4804800</v>
      </c>
      <c r="H16" s="12"/>
    </row>
    <row r="17" s="1" customFormat="1" spans="1:8">
      <c r="A17" s="10" t="s">
        <v>58</v>
      </c>
      <c r="B17" s="11" t="s">
        <v>59</v>
      </c>
      <c r="C17" s="12">
        <v>28996122.5500011</v>
      </c>
      <c r="D17" s="12">
        <v>52691141.5299997</v>
      </c>
      <c r="E17" s="10" t="s">
        <v>60</v>
      </c>
      <c r="F17" s="11" t="s">
        <v>61</v>
      </c>
      <c r="G17" s="12"/>
      <c r="H17" s="12"/>
    </row>
    <row r="18" s="1" customFormat="1" spans="1:8">
      <c r="A18" s="11" t="s">
        <v>62</v>
      </c>
      <c r="B18" s="11" t="s">
        <v>63</v>
      </c>
      <c r="C18" s="12">
        <v>656425437.120001</v>
      </c>
      <c r="D18" s="12">
        <f>SUM(D12:D17)</f>
        <v>270115264.29</v>
      </c>
      <c r="E18" s="10" t="s">
        <v>64</v>
      </c>
      <c r="F18" s="11" t="s">
        <v>65</v>
      </c>
      <c r="G18" s="12"/>
      <c r="H18" s="12"/>
    </row>
    <row r="19" s="1" customFormat="1" spans="1:8">
      <c r="A19" s="11" t="s">
        <v>66</v>
      </c>
      <c r="B19" s="11" t="s">
        <v>67</v>
      </c>
      <c r="C19" s="12">
        <v>99861163.3499999</v>
      </c>
      <c r="D19" s="12">
        <f>D11-D18</f>
        <v>272426907.65</v>
      </c>
      <c r="E19" s="11" t="s">
        <v>68</v>
      </c>
      <c r="F19" s="11" t="s">
        <v>69</v>
      </c>
      <c r="G19" s="12">
        <v>4804800</v>
      </c>
      <c r="H19" s="12">
        <f>H15+H16+H18</f>
        <v>0</v>
      </c>
    </row>
    <row r="20" s="1" customFormat="1" spans="1:8">
      <c r="A20" s="10" t="s">
        <v>70</v>
      </c>
      <c r="B20" s="11" t="s">
        <v>71</v>
      </c>
      <c r="C20" s="12"/>
      <c r="D20" s="12"/>
      <c r="E20" s="11" t="s">
        <v>72</v>
      </c>
      <c r="F20" s="11" t="s">
        <v>73</v>
      </c>
      <c r="G20" s="12">
        <v>-4804800</v>
      </c>
      <c r="H20" s="12">
        <f>H14-H19</f>
        <v>0</v>
      </c>
    </row>
    <row r="21" s="1" customFormat="1" spans="1:8">
      <c r="A21" s="10" t="s">
        <v>74</v>
      </c>
      <c r="B21" s="11" t="s">
        <v>75</v>
      </c>
      <c r="C21" s="12"/>
      <c r="D21" s="12"/>
      <c r="E21" s="10" t="s">
        <v>76</v>
      </c>
      <c r="F21" s="11" t="s">
        <v>77</v>
      </c>
      <c r="G21" s="12"/>
      <c r="H21" s="12"/>
    </row>
    <row r="22" s="1" customFormat="1" spans="1:8">
      <c r="A22" s="10" t="s">
        <v>78</v>
      </c>
      <c r="B22" s="11" t="s">
        <v>79</v>
      </c>
      <c r="C22" s="12">
        <v>1260770.44</v>
      </c>
      <c r="D22" s="12">
        <v>1354637.72</v>
      </c>
      <c r="E22" s="10" t="s">
        <v>80</v>
      </c>
      <c r="F22" s="11" t="s">
        <v>81</v>
      </c>
      <c r="G22" s="12">
        <v>67175469.8599999</v>
      </c>
      <c r="H22" s="12">
        <f>D19+H8+H20</f>
        <v>256098885.95</v>
      </c>
    </row>
    <row r="23" s="1" customFormat="1" spans="1:8">
      <c r="A23" s="10" t="s">
        <v>82</v>
      </c>
      <c r="B23" s="11" t="s">
        <v>83</v>
      </c>
      <c r="C23" s="12"/>
      <c r="D23" s="12"/>
      <c r="E23" s="10" t="s">
        <v>84</v>
      </c>
      <c r="F23" s="11" t="s">
        <v>85</v>
      </c>
      <c r="G23" s="12">
        <v>2037409862.5</v>
      </c>
      <c r="H23" s="12">
        <v>2104585332.36</v>
      </c>
    </row>
    <row r="24" s="1" customFormat="1" spans="1:8">
      <c r="A24" s="11" t="s">
        <v>86</v>
      </c>
      <c r="B24" s="11" t="s">
        <v>87</v>
      </c>
      <c r="C24" s="12">
        <v>1260770.44</v>
      </c>
      <c r="D24" s="12">
        <f>SUM(D21:D23)</f>
        <v>1354637.72</v>
      </c>
      <c r="E24" s="10" t="s">
        <v>88</v>
      </c>
      <c r="F24" s="11" t="s">
        <v>89</v>
      </c>
      <c r="G24" s="12">
        <v>2104585332.36</v>
      </c>
      <c r="H24" s="12">
        <f>H22+H23</f>
        <v>2360684218.31</v>
      </c>
    </row>
    <row r="25" s="1" customFormat="1" spans="1:8">
      <c r="A25" s="10" t="s">
        <v>90</v>
      </c>
      <c r="B25" s="11" t="s">
        <v>91</v>
      </c>
      <c r="C25" s="12"/>
      <c r="D25" s="12"/>
      <c r="E25" s="10" t="s">
        <v>1</v>
      </c>
      <c r="F25" s="11" t="s">
        <v>1</v>
      </c>
      <c r="G25" s="17" t="s">
        <v>1</v>
      </c>
      <c r="H25" s="17" t="s">
        <v>1</v>
      </c>
    </row>
    <row r="26" s="1" customFormat="1" spans="1:8">
      <c r="A26" s="7" t="s">
        <v>92</v>
      </c>
      <c r="B26" s="7"/>
      <c r="C26" s="7"/>
      <c r="D26" s="7"/>
      <c r="E26" s="7"/>
      <c r="F26" s="5" t="s">
        <v>1</v>
      </c>
      <c r="G26" s="5"/>
      <c r="H26" s="5" t="s">
        <v>1</v>
      </c>
    </row>
  </sheetData>
  <mergeCells count="2">
    <mergeCell ref="A1:H1"/>
    <mergeCell ref="A26:E26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匿名用户</cp:lastModifiedBy>
  <dcterms:created xsi:type="dcterms:W3CDTF">2023-03-19T08:40:50Z</dcterms:created>
  <dcterms:modified xsi:type="dcterms:W3CDTF">2023-03-19T08:41:03Z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2052-11.8.2.10393</vt:lpwstr>
  </property>
</Properties>
</file>