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<sst xmlns="http://schemas.openxmlformats.org/spreadsheetml/2006/main" count="246" uniqueCount="93">
  <si>
    <t>现金流量表</t>
  </si>
  <si>
    <t/>
  </si>
  <si>
    <t>编制单位:贵州安龙农村商业银行股份有限公司</t>
  </si>
  <si>
    <t>2021年度</t>
  </si>
  <si>
    <t>金额单位：元</t>
  </si>
  <si>
    <t>项目</t>
  </si>
  <si>
    <t>行次</t>
  </si>
  <si>
    <t>上年数</t>
  </si>
  <si>
    <t>本年数</t>
  </si>
  <si>
    <t>一、经营活动产生的现金流量：</t>
  </si>
  <si>
    <t>1</t>
  </si>
  <si>
    <t>───</t>
  </si>
  <si>
    <t xml:space="preserve">    购建固定资产、无形资产和其他长期资产支付的现金</t>
  </si>
  <si>
    <t>22</t>
  </si>
  <si>
    <t xml:space="preserve">    客户存款和同业存放款项净增加额</t>
  </si>
  <si>
    <t>2</t>
  </si>
  <si>
    <t xml:space="preserve">    支付其他与投资活动有关的现金</t>
  </si>
  <si>
    <t>23</t>
  </si>
  <si>
    <t xml:space="preserve">    向中央银行借款净增加额</t>
  </si>
  <si>
    <t>3</t>
  </si>
  <si>
    <t>投资活动现金流出小计</t>
  </si>
  <si>
    <t>24</t>
  </si>
  <si>
    <t xml:space="preserve">    向其他金融机构拆入资金净增加额</t>
  </si>
  <si>
    <t>4</t>
  </si>
  <si>
    <t>投资活动产生的现金流量净额</t>
  </si>
  <si>
    <t>25</t>
  </si>
  <si>
    <t xml:space="preserve">    收取利息、手续费及佣金的现金</t>
  </si>
  <si>
    <t>5</t>
  </si>
  <si>
    <t>三、筹资活动产生的现金流量：</t>
  </si>
  <si>
    <t>26</t>
  </si>
  <si>
    <t xml:space="preserve">    收到其他与经营活动有关的现金</t>
  </si>
  <si>
    <t>6</t>
  </si>
  <si>
    <t xml:space="preserve">    吸收投资收到的现金</t>
  </si>
  <si>
    <t>27</t>
  </si>
  <si>
    <t>经营活动现金流入小计</t>
  </si>
  <si>
    <t>7</t>
  </si>
  <si>
    <t xml:space="preserve">    其中：子公司吸收少数股东投资收到的现金</t>
  </si>
  <si>
    <t>28</t>
  </si>
  <si>
    <t xml:space="preserve">    客户贷款及垫款净增加额</t>
  </si>
  <si>
    <t>8</t>
  </si>
  <si>
    <t xml:space="preserve">    发行债券收到的现金</t>
  </si>
  <si>
    <t>29</t>
  </si>
  <si>
    <t xml:space="preserve">    存放中央银行和同业款项净增加额</t>
  </si>
  <si>
    <t>9</t>
  </si>
  <si>
    <t xml:space="preserve">    收到其他与筹资活动有关的现金</t>
  </si>
  <si>
    <t>30</t>
  </si>
  <si>
    <t xml:space="preserve">    支付利息、手续费及佣金的现金</t>
  </si>
  <si>
    <t>10</t>
  </si>
  <si>
    <t>筹资活动现金流入小计</t>
  </si>
  <si>
    <t>31</t>
  </si>
  <si>
    <t xml:space="preserve">    支付给职工以及为职工支付的现金</t>
  </si>
  <si>
    <t>11</t>
  </si>
  <si>
    <t xml:space="preserve">    偿还债务支付的现金</t>
  </si>
  <si>
    <t>32</t>
  </si>
  <si>
    <t xml:space="preserve">    支付的各项税费</t>
  </si>
  <si>
    <t>12</t>
  </si>
  <si>
    <t xml:space="preserve">    分配股利、利润或偿付利息支付的现金</t>
  </si>
  <si>
    <t>33</t>
  </si>
  <si>
    <t xml:space="preserve">    支付其他与经营活动有关的现金</t>
  </si>
  <si>
    <t>13</t>
  </si>
  <si>
    <t xml:space="preserve">    其中：子公司支付给少数股东的股利、利润</t>
  </si>
  <si>
    <t>34</t>
  </si>
  <si>
    <t>经营活动现金流出小计</t>
  </si>
  <si>
    <t>14</t>
  </si>
  <si>
    <t xml:space="preserve">    支付其他与筹资活动有关的现金</t>
  </si>
  <si>
    <t>35</t>
  </si>
  <si>
    <t xml:space="preserve">    经营活动产生的现金流量净额</t>
  </si>
  <si>
    <t>15</t>
  </si>
  <si>
    <t>筹资活动现金流出小计</t>
  </si>
  <si>
    <t>36</t>
  </si>
  <si>
    <t>二、投资活动产生的现金流量：</t>
  </si>
  <si>
    <t>16</t>
  </si>
  <si>
    <t>筹资活动产生的现金流量净额</t>
  </si>
  <si>
    <t>37</t>
  </si>
  <si>
    <t xml:space="preserve">    收回投资收到的现金</t>
  </si>
  <si>
    <t>17</t>
  </si>
  <si>
    <t>四、汇率变动对现金及现金等价物的影响</t>
  </si>
  <si>
    <t>38</t>
  </si>
  <si>
    <t xml:space="preserve">    取得投资收益收到的现金</t>
  </si>
  <si>
    <t>18</t>
  </si>
  <si>
    <t>五、现金及现金等价物净增加额</t>
  </si>
  <si>
    <t>39</t>
  </si>
  <si>
    <t xml:space="preserve">    收到其他与投资活动有关的现金</t>
  </si>
  <si>
    <t>19</t>
  </si>
  <si>
    <t xml:space="preserve">    加：期初现金及现金等价物余额</t>
  </si>
  <si>
    <t>40</t>
  </si>
  <si>
    <t>投资活动现金流入小计</t>
  </si>
  <si>
    <t>20</t>
  </si>
  <si>
    <t>六、期末现金及现金等价物余额</t>
  </si>
  <si>
    <t>41</t>
  </si>
  <si>
    <t xml:space="preserve">    投资支付的现金</t>
  </si>
  <si>
    <t>21</t>
  </si>
  <si>
    <t>备注：现金流量表的现金指广义的现金：包括货币资金（库存现金、银行存款、其他货币资金）和现金等价物等。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</si>
</sst>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3.9"/>
      <color indexed="8"/>
      <name val="宋体"/>
      <charset val="134"/>
    </font>
    <font>
      <sz val="8.85"/>
      <color indexed="0"/>
      <name val="宋体"/>
      <charset val="134"/>
    </font>
    <font>
      <sz val="9.45"/>
      <color indexed="8"/>
      <name val="宋体"/>
      <charset val="134"/>
    </font>
    <font>
      <sz val="10"/>
      <color indexed="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7.55"/>
      <color indexed="0"/>
      <name val="宋体"/>
      <charset val="134"/>
    </font>
    <font>
      <sz val="9.45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2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2" fontId="2" fillId="2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right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43" fontId="8" fillId="3" borderId="2" xfId="8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  <xf numFmtId="2" fontId="10" fillId="2" borderId="0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D7" sqref="D7"/>
    </sheetView>
  </sheetViews>
  <sheetFormatPr defaultColWidth="13" defaultRowHeight="12.75"/>
  <cols>
    <col min="1" max="1" width="37.875" style="1" customWidth="1"/>
    <col min="2" max="2" width="5.75" style="1" customWidth="1"/>
    <col min="3" max="4" width="17.625" style="1" customWidth="1"/>
    <col min="5" max="5" width="37.875" style="1" customWidth="1"/>
    <col min="6" max="6" width="5.75" style="1" customWidth="1"/>
    <col min="7" max="8" width="17" style="1" customWidth="1"/>
    <col min="9" max="9" width="12.5" style="1" customWidth="1"/>
    <col min="10" max="11" width="11.125" style="1" customWidth="1"/>
    <col min="12" max="16384" width="13" style="1"/>
  </cols>
  <sheetData>
    <row r="1" s="1" customFormat="1" ht="25.15" customHeight="1" spans="1:11">
      <c r="A1" s="2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3" t="s">
        <v>1</v>
      </c>
      <c r="K1" s="3" t="s">
        <v>1</v>
      </c>
    </row>
    <row r="2" s="1" customFormat="1" ht="7.7" customHeight="1" spans="1:11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4" t="s">
        <v>1</v>
      </c>
      <c r="I2" s="3" t="s">
        <v>1</v>
      </c>
      <c r="J2" s="3" t="s">
        <v>1</v>
      </c>
      <c r="K2" s="3" t="s">
        <v>1</v>
      </c>
    </row>
    <row r="3" s="1" customFormat="1" ht="16.15" customHeight="1" spans="1:11">
      <c r="A3" s="5" t="s">
        <v>2</v>
      </c>
      <c r="B3" s="5" t="s">
        <v>1</v>
      </c>
      <c r="C3" s="5" t="s">
        <v>1</v>
      </c>
      <c r="D3" s="5" t="s">
        <v>1</v>
      </c>
      <c r="E3" s="5" t="s">
        <v>3</v>
      </c>
      <c r="F3" s="6" t="s">
        <v>1</v>
      </c>
      <c r="G3" s="7"/>
      <c r="H3" s="8" t="s">
        <v>4</v>
      </c>
      <c r="I3" s="3" t="s">
        <v>1</v>
      </c>
      <c r="J3" s="3" t="s">
        <v>1</v>
      </c>
      <c r="K3" s="3" t="s">
        <v>1</v>
      </c>
    </row>
    <row r="4" s="1" customFormat="1" ht="21" customHeight="1" spans="1:11">
      <c r="A4" s="9" t="s">
        <v>5</v>
      </c>
      <c r="B4" s="9" t="s">
        <v>6</v>
      </c>
      <c r="C4" s="9" t="s">
        <v>7</v>
      </c>
      <c r="D4" s="9" t="s">
        <v>8</v>
      </c>
      <c r="E4" s="9" t="s">
        <v>5</v>
      </c>
      <c r="F4" s="9" t="s">
        <v>6</v>
      </c>
      <c r="G4" s="9" t="s">
        <v>7</v>
      </c>
      <c r="H4" s="9" t="s">
        <v>8</v>
      </c>
      <c r="I4" s="3" t="s">
        <v>1</v>
      </c>
      <c r="J4" s="3" t="s">
        <v>1</v>
      </c>
      <c r="K4" s="3" t="s">
        <v>1</v>
      </c>
    </row>
    <row r="5" s="1" customFormat="1" ht="21" customHeight="1" spans="1:11">
      <c r="A5" s="10" t="s">
        <v>9</v>
      </c>
      <c r="B5" s="11" t="s">
        <v>10</v>
      </c>
      <c r="C5" s="11" t="s">
        <v>11</v>
      </c>
      <c r="D5" s="11" t="s">
        <v>11</v>
      </c>
      <c r="E5" s="10" t="s">
        <v>12</v>
      </c>
      <c r="F5" s="11" t="s">
        <v>13</v>
      </c>
      <c r="G5" s="12">
        <v>6507405.9</v>
      </c>
      <c r="H5" s="12">
        <v>29141663.93</v>
      </c>
      <c r="I5" s="3" t="s">
        <v>1</v>
      </c>
      <c r="J5" s="3" t="s">
        <v>1</v>
      </c>
      <c r="K5" s="3" t="s">
        <v>1</v>
      </c>
    </row>
    <row r="6" s="1" customFormat="1" ht="21" customHeight="1" spans="1:11">
      <c r="A6" s="10" t="s">
        <v>14</v>
      </c>
      <c r="B6" s="11" t="s">
        <v>15</v>
      </c>
      <c r="C6" s="12">
        <v>397451831.9</v>
      </c>
      <c r="D6" s="12">
        <v>509617049.110001</v>
      </c>
      <c r="E6" s="10" t="s">
        <v>16</v>
      </c>
      <c r="F6" s="11" t="s">
        <v>17</v>
      </c>
      <c r="G6" s="12"/>
      <c r="H6" s="12"/>
      <c r="I6" s="3" t="s">
        <v>1</v>
      </c>
      <c r="J6" s="3" t="s">
        <v>1</v>
      </c>
      <c r="K6" s="3" t="s">
        <v>1</v>
      </c>
    </row>
    <row r="7" s="1" customFormat="1" ht="21" customHeight="1" spans="1:11">
      <c r="A7" s="10" t="s">
        <v>18</v>
      </c>
      <c r="B7" s="11" t="s">
        <v>19</v>
      </c>
      <c r="C7" s="12">
        <v>253090000</v>
      </c>
      <c r="D7" s="12">
        <v>-71410000</v>
      </c>
      <c r="E7" s="11" t="s">
        <v>20</v>
      </c>
      <c r="F7" s="11" t="s">
        <v>21</v>
      </c>
      <c r="G7" s="12">
        <f>SUM(C25,G5:G6)</f>
        <v>6507405.9</v>
      </c>
      <c r="H7" s="12">
        <f>SUM(D25,H5:H6)</f>
        <v>29141663.93</v>
      </c>
      <c r="I7" s="18" t="s">
        <v>1</v>
      </c>
      <c r="J7" s="3" t="s">
        <v>1</v>
      </c>
      <c r="K7" s="3" t="s">
        <v>1</v>
      </c>
    </row>
    <row r="8" s="1" customFormat="1" ht="21" customHeight="1" spans="1:11">
      <c r="A8" s="10" t="s">
        <v>22</v>
      </c>
      <c r="B8" s="11" t="s">
        <v>23</v>
      </c>
      <c r="C8" s="12">
        <v>50000000</v>
      </c>
      <c r="D8" s="12">
        <v>-50000000</v>
      </c>
      <c r="E8" s="11" t="s">
        <v>24</v>
      </c>
      <c r="F8" s="11" t="s">
        <v>25</v>
      </c>
      <c r="G8" s="12">
        <f>C24-G7</f>
        <v>13783566.5</v>
      </c>
      <c r="H8" s="12">
        <f>D24-H7</f>
        <v>-27880893.49</v>
      </c>
      <c r="I8" s="3" t="s">
        <v>1</v>
      </c>
      <c r="J8" s="3" t="s">
        <v>1</v>
      </c>
      <c r="K8" s="3" t="s">
        <v>1</v>
      </c>
    </row>
    <row r="9" s="1" customFormat="1" ht="21" customHeight="1" spans="1:11">
      <c r="A9" s="10" t="s">
        <v>26</v>
      </c>
      <c r="B9" s="11" t="s">
        <v>27</v>
      </c>
      <c r="C9" s="12">
        <f>338984839.03+3406569.65+2457104.69+16317846.55-15945858.87</f>
        <v>345220501.05</v>
      </c>
      <c r="D9" s="12">
        <v>367034993.19</v>
      </c>
      <c r="E9" s="10" t="s">
        <v>28</v>
      </c>
      <c r="F9" s="11" t="s">
        <v>29</v>
      </c>
      <c r="G9" s="12"/>
      <c r="H9" s="12"/>
      <c r="I9" s="3" t="s">
        <v>1</v>
      </c>
      <c r="J9" s="3" t="s">
        <v>1</v>
      </c>
      <c r="K9" s="3" t="s">
        <v>1</v>
      </c>
    </row>
    <row r="10" s="1" customFormat="1" ht="21" customHeight="1" spans="1:11">
      <c r="A10" s="10" t="s">
        <v>30</v>
      </c>
      <c r="B10" s="11" t="s">
        <v>31</v>
      </c>
      <c r="C10" s="12">
        <f>99985.83+4120862.54</f>
        <v>4220848.37</v>
      </c>
      <c r="D10" s="12">
        <v>1044558.17</v>
      </c>
      <c r="E10" s="10" t="s">
        <v>32</v>
      </c>
      <c r="F10" s="11" t="s">
        <v>33</v>
      </c>
      <c r="G10" s="12"/>
      <c r="H10" s="12"/>
      <c r="I10" s="3" t="s">
        <v>1</v>
      </c>
      <c r="J10" s="3" t="s">
        <v>1</v>
      </c>
      <c r="K10" s="3" t="s">
        <v>1</v>
      </c>
    </row>
    <row r="11" s="1" customFormat="1" ht="21" customHeight="1" spans="1:11">
      <c r="A11" s="11" t="s">
        <v>34</v>
      </c>
      <c r="B11" s="11" t="s">
        <v>35</v>
      </c>
      <c r="C11" s="12">
        <f>SUM(C6:C10)</f>
        <v>1049983181.32</v>
      </c>
      <c r="D11" s="12">
        <f>SUM(D6:D10)</f>
        <v>756286600.470001</v>
      </c>
      <c r="E11" s="10" t="s">
        <v>36</v>
      </c>
      <c r="F11" s="11" t="s">
        <v>37</v>
      </c>
      <c r="G11" s="13"/>
      <c r="H11" s="13"/>
      <c r="I11" s="3" t="s">
        <v>1</v>
      </c>
      <c r="J11" s="3" t="s">
        <v>1</v>
      </c>
      <c r="K11" s="3" t="s">
        <v>1</v>
      </c>
    </row>
    <row r="12" s="1" customFormat="1" ht="21" customHeight="1" spans="1:11">
      <c r="A12" s="10" t="s">
        <v>38</v>
      </c>
      <c r="B12" s="11" t="s">
        <v>39</v>
      </c>
      <c r="C12" s="12">
        <v>559836879.42</v>
      </c>
      <c r="D12" s="12">
        <f>299631769.46+153459745.91-43404472.23</f>
        <v>409687043.14</v>
      </c>
      <c r="E12" s="10" t="s">
        <v>40</v>
      </c>
      <c r="F12" s="11" t="s">
        <v>41</v>
      </c>
      <c r="G12" s="13"/>
      <c r="H12" s="13"/>
      <c r="I12" s="3" t="s">
        <v>1</v>
      </c>
      <c r="J12" s="3" t="s">
        <v>1</v>
      </c>
      <c r="K12" s="3" t="s">
        <v>1</v>
      </c>
    </row>
    <row r="13" s="1" customFormat="1" ht="21" customHeight="1" spans="1:11">
      <c r="A13" s="10" t="s">
        <v>42</v>
      </c>
      <c r="B13" s="11" t="s">
        <v>43</v>
      </c>
      <c r="C13" s="12">
        <v>-214000000</v>
      </c>
      <c r="D13" s="12">
        <v>25000000</v>
      </c>
      <c r="E13" s="10" t="s">
        <v>44</v>
      </c>
      <c r="F13" s="11" t="s">
        <v>45</v>
      </c>
      <c r="G13" s="13"/>
      <c r="H13" s="13"/>
      <c r="I13" s="3" t="s">
        <v>1</v>
      </c>
      <c r="J13" s="3" t="s">
        <v>1</v>
      </c>
      <c r="K13" s="3" t="s">
        <v>1</v>
      </c>
    </row>
    <row r="14" s="1" customFormat="1" ht="21" customHeight="1" spans="1:11">
      <c r="A14" s="10" t="s">
        <v>46</v>
      </c>
      <c r="B14" s="11" t="s">
        <v>47</v>
      </c>
      <c r="C14" s="12">
        <f>109765448.44+6402627.11+85442132.46-106925305.7</f>
        <v>94684902.31</v>
      </c>
      <c r="D14" s="12">
        <v>96299358.06</v>
      </c>
      <c r="E14" s="11" t="s">
        <v>48</v>
      </c>
      <c r="F14" s="11" t="s">
        <v>49</v>
      </c>
      <c r="G14" s="14">
        <v>0</v>
      </c>
      <c r="H14" s="14">
        <f>H10+H12+H13</f>
        <v>0</v>
      </c>
      <c r="I14" s="3" t="s">
        <v>1</v>
      </c>
      <c r="J14" s="3" t="s">
        <v>1</v>
      </c>
      <c r="K14" s="3" t="s">
        <v>1</v>
      </c>
    </row>
    <row r="15" s="1" customFormat="1" ht="21" customHeight="1" spans="1:11">
      <c r="A15" s="10" t="s">
        <v>50</v>
      </c>
      <c r="B15" s="11" t="s">
        <v>51</v>
      </c>
      <c r="C15" s="12">
        <v>91406887.32</v>
      </c>
      <c r="D15" s="12">
        <v>87420703.46</v>
      </c>
      <c r="E15" s="10" t="s">
        <v>52</v>
      </c>
      <c r="F15" s="11" t="s">
        <v>53</v>
      </c>
      <c r="G15" s="12"/>
      <c r="H15" s="12"/>
      <c r="I15" s="3" t="s">
        <v>1</v>
      </c>
      <c r="J15" s="3" t="s">
        <v>1</v>
      </c>
      <c r="K15" s="3" t="s">
        <v>1</v>
      </c>
    </row>
    <row r="16" s="1" customFormat="1" ht="21" customHeight="1" spans="1:11">
      <c r="A16" s="10" t="s">
        <v>54</v>
      </c>
      <c r="B16" s="11" t="s">
        <v>55</v>
      </c>
      <c r="C16" s="12">
        <v>12801089.41</v>
      </c>
      <c r="D16" s="12">
        <v>9022209.91</v>
      </c>
      <c r="E16" s="10" t="s">
        <v>56</v>
      </c>
      <c r="F16" s="11" t="s">
        <v>57</v>
      </c>
      <c r="G16" s="12">
        <v>9609600</v>
      </c>
      <c r="H16" s="12">
        <v>4804800</v>
      </c>
      <c r="I16" s="3" t="s">
        <v>1</v>
      </c>
      <c r="J16" s="3" t="s">
        <v>1</v>
      </c>
      <c r="K16" s="3" t="s">
        <v>1</v>
      </c>
    </row>
    <row r="17" s="1" customFormat="1" ht="21" customHeight="1" spans="1:11">
      <c r="A17" s="10" t="s">
        <v>58</v>
      </c>
      <c r="B17" s="11" t="s">
        <v>59</v>
      </c>
      <c r="C17" s="12">
        <v>43798692.39</v>
      </c>
      <c r="D17" s="12">
        <v>28996122.5500011</v>
      </c>
      <c r="E17" s="10" t="s">
        <v>60</v>
      </c>
      <c r="F17" s="11" t="s">
        <v>61</v>
      </c>
      <c r="G17" s="12"/>
      <c r="H17" s="12"/>
      <c r="I17" s="3" t="s">
        <v>1</v>
      </c>
      <c r="J17" s="3" t="s">
        <v>1</v>
      </c>
      <c r="K17" s="3" t="s">
        <v>1</v>
      </c>
    </row>
    <row r="18" s="1" customFormat="1" ht="21" customHeight="1" spans="1:11">
      <c r="A18" s="11" t="s">
        <v>62</v>
      </c>
      <c r="B18" s="11" t="s">
        <v>63</v>
      </c>
      <c r="C18" s="12">
        <f>SUM(C12:C17)</f>
        <v>588528450.85</v>
      </c>
      <c r="D18" s="12">
        <f>SUM(D12:D17)</f>
        <v>656425437.120001</v>
      </c>
      <c r="E18" s="10" t="s">
        <v>64</v>
      </c>
      <c r="F18" s="11" t="s">
        <v>65</v>
      </c>
      <c r="G18" s="12"/>
      <c r="H18" s="12"/>
      <c r="I18" s="3" t="s">
        <v>1</v>
      </c>
      <c r="J18" s="3" t="s">
        <v>1</v>
      </c>
      <c r="K18" s="3" t="s">
        <v>1</v>
      </c>
    </row>
    <row r="19" s="1" customFormat="1" ht="21" customHeight="1" spans="1:11">
      <c r="A19" s="11" t="s">
        <v>66</v>
      </c>
      <c r="B19" s="11" t="s">
        <v>67</v>
      </c>
      <c r="C19" s="12">
        <f>C11-C18</f>
        <v>461454730.47</v>
      </c>
      <c r="D19" s="12">
        <f>D11-D18</f>
        <v>99861163.3499995</v>
      </c>
      <c r="E19" s="11" t="s">
        <v>68</v>
      </c>
      <c r="F19" s="11" t="s">
        <v>69</v>
      </c>
      <c r="G19" s="12">
        <f>G15+G16+G18</f>
        <v>9609600</v>
      </c>
      <c r="H19" s="12">
        <f>H15+H16+H18</f>
        <v>4804800</v>
      </c>
      <c r="I19" s="3" t="s">
        <v>1</v>
      </c>
      <c r="J19" s="3" t="s">
        <v>1</v>
      </c>
      <c r="K19" s="3" t="s">
        <v>1</v>
      </c>
    </row>
    <row r="20" s="1" customFormat="1" ht="21" customHeight="1" spans="1:11">
      <c r="A20" s="10" t="s">
        <v>70</v>
      </c>
      <c r="B20" s="11" t="s">
        <v>71</v>
      </c>
      <c r="C20" s="12"/>
      <c r="D20" s="12"/>
      <c r="E20" s="11" t="s">
        <v>72</v>
      </c>
      <c r="F20" s="11" t="s">
        <v>73</v>
      </c>
      <c r="G20" s="12">
        <f>G14-G19</f>
        <v>-9609600</v>
      </c>
      <c r="H20" s="12">
        <f>H14-H19</f>
        <v>-4804800</v>
      </c>
      <c r="I20" s="3" t="s">
        <v>1</v>
      </c>
      <c r="J20" s="3" t="s">
        <v>1</v>
      </c>
      <c r="K20" s="3" t="s">
        <v>1</v>
      </c>
    </row>
    <row r="21" s="1" customFormat="1" ht="21" customHeight="1" spans="1:11">
      <c r="A21" s="10" t="s">
        <v>74</v>
      </c>
      <c r="B21" s="11" t="s">
        <v>75</v>
      </c>
      <c r="C21" s="12">
        <v>18700000</v>
      </c>
      <c r="D21" s="12"/>
      <c r="E21" s="10" t="s">
        <v>76</v>
      </c>
      <c r="F21" s="11" t="s">
        <v>77</v>
      </c>
      <c r="G21" s="12"/>
      <c r="H21" s="12"/>
      <c r="I21" s="3" t="s">
        <v>1</v>
      </c>
      <c r="J21" s="3" t="s">
        <v>1</v>
      </c>
      <c r="K21" s="3" t="s">
        <v>1</v>
      </c>
    </row>
    <row r="22" s="1" customFormat="1" ht="21" customHeight="1" spans="1:11">
      <c r="A22" s="10" t="s">
        <v>78</v>
      </c>
      <c r="B22" s="11" t="s">
        <v>79</v>
      </c>
      <c r="C22" s="12">
        <v>1590972.4</v>
      </c>
      <c r="D22" s="12">
        <v>1260770.44</v>
      </c>
      <c r="E22" s="10" t="s">
        <v>80</v>
      </c>
      <c r="F22" s="11" t="s">
        <v>81</v>
      </c>
      <c r="G22" s="12">
        <f>C19+G8+G20</f>
        <v>465628696.97</v>
      </c>
      <c r="H22" s="12">
        <f>D19+H8+H20</f>
        <v>67175469.8599996</v>
      </c>
      <c r="I22" s="3" t="s">
        <v>1</v>
      </c>
      <c r="J22" s="3" t="s">
        <v>1</v>
      </c>
      <c r="K22" s="3" t="s">
        <v>1</v>
      </c>
    </row>
    <row r="23" s="1" customFormat="1" ht="21" customHeight="1" spans="1:11">
      <c r="A23" s="10" t="s">
        <v>82</v>
      </c>
      <c r="B23" s="11" t="s">
        <v>83</v>
      </c>
      <c r="C23" s="12"/>
      <c r="D23" s="12"/>
      <c r="E23" s="10" t="s">
        <v>84</v>
      </c>
      <c r="F23" s="11" t="s">
        <v>85</v>
      </c>
      <c r="G23" s="12">
        <v>1571781165.53</v>
      </c>
      <c r="H23" s="12">
        <v>2037409862.5</v>
      </c>
      <c r="I23" s="3" t="s">
        <v>1</v>
      </c>
      <c r="J23" s="3" t="s">
        <v>1</v>
      </c>
      <c r="K23" s="3" t="s">
        <v>1</v>
      </c>
    </row>
    <row r="24" s="1" customFormat="1" ht="21" customHeight="1" spans="1:11">
      <c r="A24" s="11" t="s">
        <v>86</v>
      </c>
      <c r="B24" s="11" t="s">
        <v>87</v>
      </c>
      <c r="C24" s="12">
        <f>SUM(C21:C23)</f>
        <v>20290972.4</v>
      </c>
      <c r="D24" s="12">
        <f>SUM(D21:D23)</f>
        <v>1260770.44</v>
      </c>
      <c r="E24" s="10" t="s">
        <v>88</v>
      </c>
      <c r="F24" s="11" t="s">
        <v>89</v>
      </c>
      <c r="G24" s="12">
        <f>G22+G23</f>
        <v>2037409862.5</v>
      </c>
      <c r="H24" s="12">
        <f>H22+H23</f>
        <v>2104585332.36</v>
      </c>
      <c r="I24" s="3" t="s">
        <v>1</v>
      </c>
      <c r="J24" s="3" t="s">
        <v>1</v>
      </c>
      <c r="K24" s="3" t="s">
        <v>1</v>
      </c>
    </row>
    <row r="25" s="1" customFormat="1" ht="21" customHeight="1" spans="1:11">
      <c r="A25" s="10" t="s">
        <v>90</v>
      </c>
      <c r="B25" s="11" t="s">
        <v>91</v>
      </c>
      <c r="C25" s="12"/>
      <c r="D25" s="12"/>
      <c r="E25" s="10" t="s">
        <v>1</v>
      </c>
      <c r="F25" s="11" t="s">
        <v>1</v>
      </c>
      <c r="G25" s="15" t="s">
        <v>1</v>
      </c>
      <c r="H25" s="15" t="s">
        <v>1</v>
      </c>
      <c r="I25" s="3" t="s">
        <v>1</v>
      </c>
      <c r="J25" s="3" t="s">
        <v>1</v>
      </c>
      <c r="K25" s="3" t="s">
        <v>1</v>
      </c>
    </row>
    <row r="26" s="1" customFormat="1" ht="16.15" customHeight="1" spans="1:11">
      <c r="A26" s="7" t="s">
        <v>92</v>
      </c>
      <c r="B26" s="7"/>
      <c r="C26" s="7"/>
      <c r="D26" s="7"/>
      <c r="E26" s="7"/>
      <c r="F26" s="5" t="s">
        <v>1</v>
      </c>
      <c r="G26" s="5"/>
      <c r="H26" s="5" t="s">
        <v>1</v>
      </c>
      <c r="I26" s="3" t="s">
        <v>1</v>
      </c>
      <c r="J26" s="3" t="s">
        <v>1</v>
      </c>
      <c r="K26" s="3" t="s">
        <v>1</v>
      </c>
    </row>
    <row r="27" s="1" customFormat="1" ht="16.15" customHeight="1" spans="1:11">
      <c r="A27" s="16" t="s">
        <v>1</v>
      </c>
      <c r="B27" s="16" t="s">
        <v>1</v>
      </c>
      <c r="C27" s="16" t="s">
        <v>1</v>
      </c>
      <c r="D27" s="16" t="s">
        <v>1</v>
      </c>
      <c r="E27" s="16" t="s">
        <v>1</v>
      </c>
      <c r="F27" s="16" t="s">
        <v>1</v>
      </c>
      <c r="G27" s="16" t="s">
        <v>1</v>
      </c>
      <c r="H27" s="17"/>
      <c r="I27" s="3" t="s">
        <v>1</v>
      </c>
      <c r="J27" s="3" t="s">
        <v>1</v>
      </c>
      <c r="K27" s="3" t="s">
        <v>1</v>
      </c>
    </row>
    <row r="28" s="1" customFormat="1" ht="16.15" customHeight="1" spans="1:11">
      <c r="A28" s="16" t="s">
        <v>1</v>
      </c>
      <c r="B28" s="16" t="s">
        <v>1</v>
      </c>
      <c r="C28" s="16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/>
      <c r="I28" s="3" t="s">
        <v>1</v>
      </c>
      <c r="J28" s="3" t="s">
        <v>1</v>
      </c>
      <c r="K28" s="3" t="s">
        <v>1</v>
      </c>
    </row>
    <row r="29" s="1" customFormat="1" ht="16.15" customHeight="1" spans="1:11">
      <c r="A29" s="16" t="s">
        <v>1</v>
      </c>
      <c r="B29" s="16" t="s">
        <v>1</v>
      </c>
      <c r="C29" s="16" t="s">
        <v>1</v>
      </c>
      <c r="D29" s="16" t="s">
        <v>1</v>
      </c>
      <c r="E29" s="16" t="s">
        <v>1</v>
      </c>
      <c r="F29" s="16" t="s">
        <v>1</v>
      </c>
      <c r="G29" s="16" t="s">
        <v>1</v>
      </c>
      <c r="H29" s="16" t="s">
        <v>1</v>
      </c>
      <c r="I29" s="3" t="s">
        <v>1</v>
      </c>
      <c r="J29" s="3" t="s">
        <v>1</v>
      </c>
      <c r="K29" s="3" t="s">
        <v>1</v>
      </c>
    </row>
    <row r="30" s="1" customFormat="1" ht="16.15" customHeight="1" spans="1:11">
      <c r="A30" s="16" t="s">
        <v>1</v>
      </c>
      <c r="B30" s="16" t="s">
        <v>1</v>
      </c>
      <c r="C30" s="16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3" t="s">
        <v>1</v>
      </c>
      <c r="J30" s="3" t="s">
        <v>1</v>
      </c>
      <c r="K30" s="3" t="s">
        <v>1</v>
      </c>
    </row>
    <row r="31" s="1" customFormat="1" ht="16.15" customHeight="1" spans="1:11">
      <c r="A31" s="16" t="s">
        <v>1</v>
      </c>
      <c r="B31" s="16" t="s">
        <v>1</v>
      </c>
      <c r="C31" s="16" t="s">
        <v>1</v>
      </c>
      <c r="D31" s="16" t="s">
        <v>1</v>
      </c>
      <c r="E31" s="16" t="s">
        <v>1</v>
      </c>
      <c r="F31" s="16" t="s">
        <v>1</v>
      </c>
      <c r="G31" s="16" t="s">
        <v>1</v>
      </c>
      <c r="H31" s="16" t="s">
        <v>1</v>
      </c>
      <c r="I31" s="3" t="s">
        <v>1</v>
      </c>
      <c r="J31" s="3" t="s">
        <v>1</v>
      </c>
      <c r="K31" s="3" t="s">
        <v>1</v>
      </c>
    </row>
  </sheetData>
  <mergeCells count="2">
    <mergeCell ref="A1:H1"/>
    <mergeCell ref="A26:E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郑金凤</cp:lastModifiedBy>
  <dcterms:created xsi:type="dcterms:W3CDTF">2022-04-06T11:46:04Z</dcterms:created>
  <dcterms:modified xsi:type="dcterms:W3CDTF">2022-04-06T11:46:17Z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